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50.4\nn\_FejlesztesiOszt\belsos_anyagok\CROCODILE_III\Támogatási Szerződés\TSZ módosítás 2021\2021.10.29._tervezet\"/>
    </mc:Choice>
  </mc:AlternateContent>
  <bookViews>
    <workbookView xWindow="0" yWindow="0" windowWidth="20355" windowHeight="5505"/>
  </bookViews>
  <sheets>
    <sheet name="Támogatott éves" sheetId="1" r:id="rId1"/>
  </sheets>
  <definedNames>
    <definedName name="_xlnm.Print_Area" localSheetId="0">'Támogatott éves'!$A$1:$AF$13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I9" i="1"/>
  <c r="J9" i="1"/>
  <c r="K9" i="1"/>
  <c r="L9" i="1"/>
  <c r="H9" i="1"/>
  <c r="S7" i="1" l="1"/>
  <c r="V5" i="1" l="1"/>
  <c r="V6" i="1"/>
  <c r="V7" i="1"/>
  <c r="V8" i="1"/>
  <c r="V4" i="1" l="1"/>
  <c r="AF8" i="1" l="1"/>
  <c r="J8" i="1" s="1"/>
  <c r="AF7" i="1" l="1"/>
  <c r="J7" i="1" s="1"/>
  <c r="AF6" i="1"/>
  <c r="J6" i="1" s="1"/>
  <c r="AF5" i="1"/>
  <c r="J5" i="1" s="1"/>
  <c r="AF4" i="1"/>
  <c r="J4" i="1" l="1"/>
  <c r="C8" i="1"/>
  <c r="D8" i="1"/>
  <c r="E8" i="1"/>
  <c r="F8" i="1"/>
  <c r="G8" i="1"/>
  <c r="H8" i="1"/>
  <c r="I8" i="1"/>
  <c r="K8" i="1"/>
  <c r="S12" i="1"/>
  <c r="L8" i="1" l="1"/>
  <c r="K4" i="1" l="1"/>
  <c r="K5" i="1"/>
  <c r="K6" i="1"/>
  <c r="K7" i="1"/>
  <c r="K10" i="1"/>
  <c r="K11" i="1"/>
  <c r="K12" i="1"/>
  <c r="K13" i="1"/>
  <c r="AF13" i="1" l="1"/>
  <c r="V13" i="1"/>
  <c r="I13" i="1"/>
  <c r="H13" i="1"/>
  <c r="G13" i="1"/>
  <c r="F13" i="1"/>
  <c r="E13" i="1"/>
  <c r="D13" i="1"/>
  <c r="C13" i="1"/>
  <c r="AF12" i="1"/>
  <c r="V12" i="1"/>
  <c r="I12" i="1"/>
  <c r="H12" i="1"/>
  <c r="G12" i="1"/>
  <c r="F12" i="1"/>
  <c r="E12" i="1"/>
  <c r="D12" i="1"/>
  <c r="C12" i="1"/>
  <c r="L12" i="1" l="1"/>
  <c r="J12" i="1"/>
  <c r="J13" i="1"/>
  <c r="L13" i="1"/>
  <c r="C4" i="1"/>
  <c r="AF11" i="1"/>
  <c r="AF10" i="1"/>
  <c r="V11" i="1"/>
  <c r="V10" i="1"/>
  <c r="J10" i="1" l="1"/>
  <c r="D7" i="1"/>
  <c r="E9" i="1"/>
  <c r="F9" i="1"/>
  <c r="G9" i="1"/>
  <c r="C10" i="1"/>
  <c r="D10" i="1"/>
  <c r="E10" i="1"/>
  <c r="F10" i="1"/>
  <c r="G10" i="1"/>
  <c r="H10" i="1"/>
  <c r="I10" i="1"/>
  <c r="L10" i="1"/>
  <c r="C11" i="1"/>
  <c r="D11" i="1"/>
  <c r="E11" i="1"/>
  <c r="F11" i="1"/>
  <c r="G11" i="1"/>
  <c r="H11" i="1"/>
  <c r="I11" i="1"/>
  <c r="L11" i="1"/>
  <c r="D5" i="1"/>
  <c r="E5" i="1"/>
  <c r="F5" i="1"/>
  <c r="G5" i="1"/>
  <c r="H5" i="1"/>
  <c r="I5" i="1"/>
  <c r="D6" i="1"/>
  <c r="E6" i="1"/>
  <c r="F6" i="1"/>
  <c r="G6" i="1"/>
  <c r="H6" i="1"/>
  <c r="I6" i="1"/>
  <c r="E7" i="1"/>
  <c r="F7" i="1"/>
  <c r="G7" i="1"/>
  <c r="H7" i="1"/>
  <c r="I7" i="1"/>
  <c r="D4" i="1"/>
  <c r="E4" i="1"/>
  <c r="F4" i="1"/>
  <c r="G4" i="1"/>
  <c r="H4" i="1"/>
  <c r="I4" i="1"/>
  <c r="D9" i="1" l="1"/>
  <c r="L4" i="1" l="1"/>
  <c r="L5" i="1"/>
  <c r="C5" i="1"/>
  <c r="C6" i="1"/>
  <c r="L6" i="1" l="1"/>
  <c r="L7" i="1"/>
  <c r="C7" i="1"/>
  <c r="C9" i="1"/>
</calcChain>
</file>

<file path=xl/sharedStrings.xml><?xml version="1.0" encoding="utf-8"?>
<sst xmlns="http://schemas.openxmlformats.org/spreadsheetml/2006/main" count="54" uniqueCount="21">
  <si>
    <t>Összesen</t>
  </si>
  <si>
    <t>Tevékenyég sorszáma</t>
  </si>
  <si>
    <t>Tevékenység megnevezése</t>
  </si>
  <si>
    <t>(bruttó Ft)</t>
  </si>
  <si>
    <t>2</t>
  </si>
  <si>
    <t>3</t>
  </si>
  <si>
    <t>4</t>
  </si>
  <si>
    <t>5</t>
  </si>
  <si>
    <t>Támogatott projekt</t>
  </si>
  <si>
    <t>ebből előleg</t>
  </si>
  <si>
    <t>támogatási</t>
  </si>
  <si>
    <t>szállítói</t>
  </si>
  <si>
    <t>ÖSSZESEN:</t>
  </si>
  <si>
    <t>előleg elszámolás</t>
  </si>
  <si>
    <t>Projektmenedzsment és kommunikáció</t>
  </si>
  <si>
    <t>Határon átnyúló tevékenységek összehangolása, együttműködési megállapodások kötése</t>
  </si>
  <si>
    <t>ITS direktíva megvalósítása (NHP és Nemzeti Szerv kijelölése)</t>
  </si>
  <si>
    <t>Adatelérés</t>
  </si>
  <si>
    <t>Szolgáltatás nyújtása végfelhasználóknak</t>
  </si>
  <si>
    <t xml:space="preserve">Végrehajtó Szerv I. - Magyar Közút Zrt. </t>
  </si>
  <si>
    <t xml:space="preserve">Végrehajtó szerv II. - Budapest Közút Zrt.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</si>
</sst>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6">
    <xf numFmtId="0" fontId="0" fillId="0" borderId="0" xfId="0"/>
    <xf numFmtId="49" fontId="2" fillId="0" borderId="0" xfId="0" applyNumberFormat="1" applyFont="1" applyAlignment="1">
      <alignment horizontal="center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3" fontId="2" fillId="0" borderId="1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Fill="1"/>
    <xf numFmtId="3" fontId="2" fillId="0" borderId="7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2" fillId="0" borderId="7" xfId="0" applyNumberFormat="1" applyFont="1" applyFill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3" fontId="1" fillId="0" borderId="9" xfId="0" applyNumberFormat="1" applyFont="1" applyBorder="1" applyAlignment="1">
      <alignment horizontal="right" vertical="center" wrapText="1"/>
    </xf>
    <xf numFmtId="3" fontId="1" fillId="0" borderId="10" xfId="0" applyNumberFormat="1" applyFont="1" applyBorder="1" applyAlignment="1">
      <alignment horizontal="righ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3" fontId="1" fillId="0" borderId="22" xfId="0" applyNumberFormat="1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right" vertical="center"/>
    </xf>
    <xf numFmtId="3" fontId="1" fillId="0" borderId="12" xfId="0" applyNumberFormat="1" applyFont="1" applyBorder="1" applyAlignment="1">
      <alignment horizontal="right" vertical="center"/>
    </xf>
    <xf numFmtId="3" fontId="1" fillId="0" borderId="5" xfId="0" applyNumberFormat="1" applyFont="1" applyBorder="1" applyAlignment="1">
      <alignment horizontal="right" vertical="center"/>
    </xf>
    <xf numFmtId="3" fontId="1" fillId="0" borderId="23" xfId="0" applyNumberFormat="1" applyFont="1" applyBorder="1" applyAlignment="1">
      <alignment horizontal="right" vertical="center"/>
    </xf>
    <xf numFmtId="3" fontId="1" fillId="0" borderId="8" xfId="0" applyNumberFormat="1" applyFont="1" applyBorder="1" applyAlignment="1">
      <alignment horizontal="right" vertical="center"/>
    </xf>
    <xf numFmtId="3" fontId="1" fillId="0" borderId="13" xfId="0" applyNumberFormat="1" applyFont="1" applyBorder="1" applyAlignment="1">
      <alignment horizontal="right" vertical="center"/>
    </xf>
    <xf numFmtId="3" fontId="1" fillId="0" borderId="10" xfId="0" applyNumberFormat="1" applyFont="1" applyBorder="1" applyAlignment="1">
      <alignment horizontal="right" vertical="center"/>
    </xf>
    <xf numFmtId="49" fontId="1" fillId="0" borderId="16" xfId="0" applyNumberFormat="1" applyFont="1" applyFill="1" applyBorder="1" applyAlignment="1">
      <alignment horizontal="left" vertical="center"/>
    </xf>
    <xf numFmtId="49" fontId="1" fillId="0" borderId="24" xfId="0" applyNumberFormat="1" applyFont="1" applyFill="1" applyBorder="1" applyAlignment="1">
      <alignment horizontal="left" vertical="center"/>
    </xf>
    <xf numFmtId="49" fontId="1" fillId="0" borderId="25" xfId="0" applyNumberFormat="1" applyFont="1" applyFill="1" applyBorder="1" applyAlignment="1">
      <alignment horizontal="left" vertical="center"/>
    </xf>
    <xf numFmtId="3" fontId="2" fillId="0" borderId="26" xfId="0" applyNumberFormat="1" applyFont="1" applyBorder="1" applyAlignment="1">
      <alignment horizontal="right" vertical="center" wrapText="1"/>
    </xf>
    <xf numFmtId="3" fontId="2" fillId="0" borderId="27" xfId="0" applyNumberFormat="1" applyFont="1" applyBorder="1" applyAlignment="1">
      <alignment horizontal="right" vertical="center" wrapText="1"/>
    </xf>
    <xf numFmtId="3" fontId="2" fillId="0" borderId="27" xfId="0" applyNumberFormat="1" applyFont="1" applyBorder="1" applyAlignment="1">
      <alignment horizontal="right" vertical="center"/>
    </xf>
    <xf numFmtId="3" fontId="1" fillId="0" borderId="28" xfId="0" applyNumberFormat="1" applyFont="1" applyBorder="1" applyAlignment="1">
      <alignment horizontal="right" vertical="center"/>
    </xf>
    <xf numFmtId="3" fontId="1" fillId="0" borderId="29" xfId="0" applyNumberFormat="1" applyFont="1" applyBorder="1" applyAlignment="1">
      <alignment horizontal="right" vertical="center"/>
    </xf>
    <xf numFmtId="3" fontId="2" fillId="0" borderId="22" xfId="0" applyNumberFormat="1" applyFont="1" applyBorder="1" applyAlignment="1">
      <alignment horizontal="right" vertical="center" wrapText="1"/>
    </xf>
    <xf numFmtId="3" fontId="2" fillId="0" borderId="30" xfId="0" applyNumberFormat="1" applyFont="1" applyBorder="1" applyAlignment="1">
      <alignment horizontal="right" vertical="center" wrapText="1"/>
    </xf>
    <xf numFmtId="3" fontId="2" fillId="0" borderId="23" xfId="0" applyNumberFormat="1" applyFont="1" applyBorder="1" applyAlignment="1">
      <alignment horizontal="right" vertical="center" wrapText="1"/>
    </xf>
    <xf numFmtId="3" fontId="2" fillId="0" borderId="8" xfId="0" applyNumberFormat="1" applyFont="1" applyBorder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3" fontId="2" fillId="0" borderId="24" xfId="0" applyNumberFormat="1" applyFont="1" applyBorder="1" applyAlignment="1">
      <alignment horizontal="right" vertical="center" wrapText="1"/>
    </xf>
    <xf numFmtId="3" fontId="2" fillId="0" borderId="31" xfId="0" applyNumberFormat="1" applyFont="1" applyBorder="1" applyAlignment="1">
      <alignment horizontal="right" vertical="center" wrapText="1"/>
    </xf>
    <xf numFmtId="3" fontId="2" fillId="0" borderId="25" xfId="0" applyNumberFormat="1" applyFont="1" applyBorder="1" applyAlignment="1">
      <alignment horizontal="right" vertical="center" wrapText="1"/>
    </xf>
    <xf numFmtId="3" fontId="1" fillId="0" borderId="21" xfId="0" applyNumberFormat="1" applyFont="1" applyBorder="1" applyAlignment="1">
      <alignment horizontal="right" vertical="center" wrapText="1"/>
    </xf>
    <xf numFmtId="3" fontId="1" fillId="0" borderId="14" xfId="0" applyNumberFormat="1" applyFont="1" applyBorder="1" applyAlignment="1">
      <alignment horizontal="right" vertical="center" wrapText="1"/>
    </xf>
    <xf numFmtId="49" fontId="1" fillId="2" borderId="6" xfId="0" applyNumberFormat="1" applyFont="1" applyFill="1" applyBorder="1" applyAlignment="1">
      <alignment horizontal="left" vertical="center"/>
    </xf>
    <xf numFmtId="3" fontId="2" fillId="0" borderId="38" xfId="0" applyNumberFormat="1" applyFont="1" applyBorder="1" applyAlignment="1">
      <alignment horizontal="right" vertical="center"/>
    </xf>
    <xf numFmtId="3" fontId="2" fillId="0" borderId="36" xfId="0" applyNumberFormat="1" applyFont="1" applyFill="1" applyBorder="1" applyAlignment="1">
      <alignment horizontal="right" vertical="center"/>
    </xf>
    <xf numFmtId="3" fontId="2" fillId="0" borderId="36" xfId="0" applyNumberFormat="1" applyFont="1" applyBorder="1" applyAlignment="1">
      <alignment horizontal="right" vertical="center"/>
    </xf>
    <xf numFmtId="3" fontId="2" fillId="0" borderId="34" xfId="0" applyNumberFormat="1" applyFont="1" applyBorder="1" applyAlignment="1">
      <alignment horizontal="right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37" xfId="0" applyFont="1" applyFill="1" applyBorder="1" applyAlignment="1">
      <alignment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3" fontId="2" fillId="0" borderId="39" xfId="1" applyNumberFormat="1" applyFont="1" applyFill="1" applyBorder="1" applyAlignment="1">
      <alignment horizontal="right" vertical="center" indent="1"/>
    </xf>
    <xf numFmtId="3" fontId="2" fillId="0" borderId="40" xfId="0" applyNumberFormat="1" applyFont="1" applyFill="1" applyBorder="1" applyAlignment="1">
      <alignment horizontal="right" vertical="center" wrapText="1" indent="1"/>
    </xf>
    <xf numFmtId="3" fontId="2" fillId="0" borderId="30" xfId="1" applyNumberFormat="1" applyFont="1" applyFill="1" applyBorder="1" applyAlignment="1">
      <alignment horizontal="right" vertical="center" indent="1"/>
    </xf>
    <xf numFmtId="3" fontId="2" fillId="0" borderId="1" xfId="0" applyNumberFormat="1" applyFont="1" applyFill="1" applyBorder="1" applyAlignment="1">
      <alignment horizontal="right" vertical="center" wrapText="1" indent="1"/>
    </xf>
    <xf numFmtId="3" fontId="2" fillId="0" borderId="1" xfId="0" applyNumberFormat="1" applyFont="1" applyFill="1" applyBorder="1" applyAlignment="1">
      <alignment horizontal="right" vertical="center" indent="1"/>
    </xf>
    <xf numFmtId="3" fontId="2" fillId="0" borderId="35" xfId="1" applyNumberFormat="1" applyFont="1" applyFill="1" applyBorder="1" applyAlignment="1">
      <alignment horizontal="right" vertical="center" indent="1"/>
    </xf>
    <xf numFmtId="3" fontId="2" fillId="0" borderId="36" xfId="0" applyNumberFormat="1" applyFont="1" applyFill="1" applyBorder="1" applyAlignment="1">
      <alignment horizontal="right" vertical="center" indent="1"/>
    </xf>
    <xf numFmtId="3" fontId="1" fillId="0" borderId="40" xfId="0" applyNumberFormat="1" applyFont="1" applyFill="1" applyBorder="1" applyAlignment="1">
      <alignment horizontal="right" vertical="center" indent="1"/>
    </xf>
    <xf numFmtId="3" fontId="1" fillId="0" borderId="33" xfId="0" applyNumberFormat="1" applyFont="1" applyFill="1" applyBorder="1" applyAlignment="1">
      <alignment horizontal="right" vertical="center" indent="1"/>
    </xf>
    <xf numFmtId="3" fontId="1" fillId="0" borderId="8" xfId="0" applyNumberFormat="1" applyFont="1" applyFill="1" applyBorder="1" applyAlignment="1">
      <alignment horizontal="right" vertical="center" indent="1"/>
    </xf>
    <xf numFmtId="3" fontId="1" fillId="0" borderId="7" xfId="0" applyNumberFormat="1" applyFont="1" applyFill="1" applyBorder="1" applyAlignment="1">
      <alignment horizontal="right" vertical="center" indent="1"/>
    </xf>
    <xf numFmtId="3" fontId="1" fillId="0" borderId="39" xfId="0" applyNumberFormat="1" applyFont="1" applyFill="1" applyBorder="1" applyAlignment="1">
      <alignment horizontal="right" vertical="center" indent="1"/>
    </xf>
    <xf numFmtId="3" fontId="1" fillId="0" borderId="23" xfId="0" applyNumberFormat="1" applyFont="1" applyFill="1" applyBorder="1" applyAlignment="1">
      <alignment horizontal="right" vertical="center" indent="1"/>
    </xf>
    <xf numFmtId="164" fontId="1" fillId="0" borderId="40" xfId="1" applyNumberFormat="1" applyFont="1" applyFill="1" applyBorder="1" applyAlignment="1">
      <alignment horizontal="right" vertical="center" indent="1"/>
    </xf>
    <xf numFmtId="164" fontId="1" fillId="0" borderId="8" xfId="1" applyNumberFormat="1" applyFont="1" applyFill="1" applyBorder="1" applyAlignment="1">
      <alignment horizontal="right" vertical="center" indent="1"/>
    </xf>
    <xf numFmtId="164" fontId="2" fillId="0" borderId="0" xfId="1" applyNumberFormat="1" applyFont="1"/>
    <xf numFmtId="3" fontId="2" fillId="3" borderId="40" xfId="0" applyNumberFormat="1" applyFont="1" applyFill="1" applyBorder="1" applyAlignment="1">
      <alignment horizontal="right" vertical="center" wrapText="1" indent="1"/>
    </xf>
    <xf numFmtId="3" fontId="2" fillId="3" borderId="1" xfId="0" applyNumberFormat="1" applyFont="1" applyFill="1" applyBorder="1" applyAlignment="1">
      <alignment horizontal="right" vertical="center" indent="1"/>
    </xf>
    <xf numFmtId="3" fontId="2" fillId="0" borderId="41" xfId="0" applyNumberFormat="1" applyFont="1" applyBorder="1" applyAlignment="1">
      <alignment horizontal="right" vertical="center" wrapText="1"/>
    </xf>
    <xf numFmtId="3" fontId="2" fillId="0" borderId="42" xfId="0" applyNumberFormat="1" applyFont="1" applyBorder="1" applyAlignment="1">
      <alignment horizontal="right" vertical="center" wrapText="1"/>
    </xf>
    <xf numFmtId="3" fontId="2" fillId="0" borderId="42" xfId="0" applyNumberFormat="1" applyFont="1" applyBorder="1" applyAlignment="1">
      <alignment horizontal="right" vertical="center"/>
    </xf>
    <xf numFmtId="3" fontId="2" fillId="0" borderId="43" xfId="0" applyNumberFormat="1" applyFont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 indent="1"/>
    </xf>
    <xf numFmtId="3" fontId="2" fillId="0" borderId="40" xfId="0" applyNumberFormat="1" applyFont="1" applyBorder="1" applyAlignment="1">
      <alignment horizontal="right" vertical="center" wrapText="1"/>
    </xf>
    <xf numFmtId="3" fontId="2" fillId="0" borderId="29" xfId="0" applyNumberFormat="1" applyFont="1" applyFill="1" applyBorder="1" applyAlignment="1">
      <alignment horizontal="right" vertical="center" indent="1"/>
    </xf>
    <xf numFmtId="3" fontId="2" fillId="0" borderId="44" xfId="0" applyNumberFormat="1" applyFont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 wrapText="1" indent="1"/>
    </xf>
    <xf numFmtId="3" fontId="2" fillId="0" borderId="1" xfId="1" applyNumberFormat="1" applyFont="1" applyFill="1" applyBorder="1" applyAlignment="1">
      <alignment horizontal="right" vertical="center" indent="1"/>
    </xf>
    <xf numFmtId="164" fontId="2" fillId="0" borderId="1" xfId="1" applyNumberFormat="1" applyFont="1" applyFill="1" applyBorder="1" applyAlignment="1">
      <alignment horizontal="right" vertical="center" indent="1"/>
    </xf>
    <xf numFmtId="164" fontId="2" fillId="0" borderId="36" xfId="1" applyNumberFormat="1" applyFont="1" applyFill="1" applyBorder="1" applyAlignment="1">
      <alignment horizontal="right" vertical="center" indent="1"/>
    </xf>
    <xf numFmtId="0" fontId="2" fillId="2" borderId="4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3" fontId="2" fillId="0" borderId="36" xfId="0" applyNumberFormat="1" applyFont="1" applyFill="1" applyBorder="1" applyAlignment="1">
      <alignment horizontal="right" vertical="center" wrapText="1"/>
    </xf>
    <xf numFmtId="3" fontId="1" fillId="0" borderId="37" xfId="0" applyNumberFormat="1" applyFont="1" applyBorder="1" applyAlignment="1">
      <alignment horizontal="right" vertical="center" wrapText="1"/>
    </xf>
    <xf numFmtId="49" fontId="1" fillId="0" borderId="3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49" fontId="1" fillId="2" borderId="19" xfId="0" applyNumberFormat="1" applyFont="1" applyFill="1" applyBorder="1" applyAlignment="1">
      <alignment horizontal="center" vertical="center" wrapText="1"/>
    </xf>
    <xf numFmtId="49" fontId="1" fillId="2" borderId="20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3"/>
  <sheetViews>
    <sheetView tabSelected="1" view="pageBreakPreview" zoomScale="150" zoomScaleNormal="150" zoomScaleSheetLayoutView="150" workbookViewId="0">
      <pane xSplit="2" ySplit="3" topLeftCell="R4" activePane="bottomRight" state="frozen"/>
      <selection pane="topRight" activeCell="C1" sqref="C1"/>
      <selection pane="bottomLeft" activeCell="A4" sqref="A4"/>
      <selection pane="bottomRight" activeCell="H9" sqref="H9:J9"/>
    </sheetView>
  </sheetViews>
  <sheetFormatPr defaultColWidth="9.140625" defaultRowHeight="12.75" x14ac:dyDescent="0.2"/>
  <cols>
    <col min="1" max="1" width="11.7109375" style="1" customWidth="1"/>
    <col min="2" max="2" width="31.42578125" style="2" customWidth="1"/>
    <col min="3" max="3" width="13.7109375" style="2" hidden="1" customWidth="1"/>
    <col min="4" max="4" width="13.7109375" style="13" hidden="1" customWidth="1"/>
    <col min="5" max="6" width="13.7109375" style="2" hidden="1" customWidth="1"/>
    <col min="7" max="10" width="13.7109375" style="2" customWidth="1"/>
    <col min="11" max="11" width="13.7109375" style="2" hidden="1" customWidth="1"/>
    <col min="12" max="12" width="13.7109375" style="2" customWidth="1"/>
    <col min="13" max="16" width="13.7109375" style="2" hidden="1" customWidth="1"/>
    <col min="17" max="20" width="13.7109375" style="2" customWidth="1"/>
    <col min="21" max="21" width="13.7109375" style="2" hidden="1" customWidth="1"/>
    <col min="22" max="22" width="13.7109375" style="2" customWidth="1"/>
    <col min="23" max="25" width="13.7109375" style="2" hidden="1" customWidth="1"/>
    <col min="26" max="26" width="21.140625" style="2" hidden="1" customWidth="1"/>
    <col min="27" max="27" width="13.7109375" style="2" customWidth="1"/>
    <col min="28" max="28" width="13" style="2" customWidth="1"/>
    <col min="29" max="29" width="17.42578125" style="83" customWidth="1"/>
    <col min="30" max="30" width="13.7109375" style="2" customWidth="1"/>
    <col min="31" max="31" width="13.7109375" style="2" hidden="1" customWidth="1"/>
    <col min="32" max="32" width="13.7109375" style="2" customWidth="1"/>
    <col min="33" max="16384" width="9.140625" style="2"/>
  </cols>
  <sheetData>
    <row r="1" spans="1:32" s="5" customFormat="1" ht="30" customHeight="1" thickBot="1" x14ac:dyDescent="0.3">
      <c r="A1" s="110" t="s">
        <v>1</v>
      </c>
      <c r="B1" s="113" t="s">
        <v>2</v>
      </c>
      <c r="C1" s="107" t="s">
        <v>8</v>
      </c>
      <c r="D1" s="108"/>
      <c r="E1" s="108"/>
      <c r="F1" s="108"/>
      <c r="G1" s="108"/>
      <c r="H1" s="108"/>
      <c r="I1" s="108"/>
      <c r="J1" s="108"/>
      <c r="K1" s="108"/>
      <c r="L1" s="109"/>
      <c r="M1" s="107" t="s">
        <v>19</v>
      </c>
      <c r="N1" s="108"/>
      <c r="O1" s="108"/>
      <c r="P1" s="108"/>
      <c r="Q1" s="108"/>
      <c r="R1" s="108"/>
      <c r="S1" s="108"/>
      <c r="T1" s="108"/>
      <c r="U1" s="108"/>
      <c r="V1" s="109"/>
      <c r="W1" s="107" t="s">
        <v>20</v>
      </c>
      <c r="X1" s="108"/>
      <c r="Y1" s="108"/>
      <c r="Z1" s="108"/>
      <c r="AA1" s="108"/>
      <c r="AB1" s="108"/>
      <c r="AC1" s="108"/>
      <c r="AD1" s="108"/>
      <c r="AE1" s="108"/>
      <c r="AF1" s="109"/>
    </row>
    <row r="2" spans="1:32" ht="30" customHeight="1" x14ac:dyDescent="0.2">
      <c r="A2" s="111"/>
      <c r="B2" s="114"/>
      <c r="C2" s="11">
        <v>2015</v>
      </c>
      <c r="D2" s="9">
        <v>2016</v>
      </c>
      <c r="E2" s="9">
        <v>2017</v>
      </c>
      <c r="F2" s="9">
        <v>2018</v>
      </c>
      <c r="G2" s="9">
        <v>2019</v>
      </c>
      <c r="H2" s="9">
        <v>2020</v>
      </c>
      <c r="I2" s="51">
        <v>2021</v>
      </c>
      <c r="J2" s="51">
        <v>2022</v>
      </c>
      <c r="K2" s="51">
        <v>2023</v>
      </c>
      <c r="L2" s="17" t="s">
        <v>0</v>
      </c>
      <c r="M2" s="11">
        <v>2015</v>
      </c>
      <c r="N2" s="9">
        <v>2016</v>
      </c>
      <c r="O2" s="9">
        <v>2017</v>
      </c>
      <c r="P2" s="9">
        <v>2018</v>
      </c>
      <c r="Q2" s="9">
        <v>2019</v>
      </c>
      <c r="R2" s="9">
        <v>2020</v>
      </c>
      <c r="S2" s="28">
        <v>2021</v>
      </c>
      <c r="T2" s="28">
        <v>2022</v>
      </c>
      <c r="U2" s="28">
        <v>2023</v>
      </c>
      <c r="V2" s="24" t="s">
        <v>0</v>
      </c>
      <c r="W2" s="11">
        <v>2015</v>
      </c>
      <c r="X2" s="9">
        <v>2016</v>
      </c>
      <c r="Y2" s="9">
        <v>2017</v>
      </c>
      <c r="Z2" s="9">
        <v>2018</v>
      </c>
      <c r="AA2" s="9">
        <v>2019</v>
      </c>
      <c r="AB2" s="9">
        <v>2020</v>
      </c>
      <c r="AC2" s="9">
        <v>2021</v>
      </c>
      <c r="AD2" s="28">
        <v>2022</v>
      </c>
      <c r="AE2" s="28">
        <v>2023</v>
      </c>
      <c r="AF2" s="17" t="s">
        <v>0</v>
      </c>
    </row>
    <row r="3" spans="1:32" ht="30" customHeight="1" thickBot="1" x14ac:dyDescent="0.25">
      <c r="A3" s="112"/>
      <c r="B3" s="115"/>
      <c r="C3" s="12" t="s">
        <v>3</v>
      </c>
      <c r="D3" s="10" t="s">
        <v>3</v>
      </c>
      <c r="E3" s="10" t="s">
        <v>3</v>
      </c>
      <c r="F3" s="10" t="s">
        <v>3</v>
      </c>
      <c r="G3" s="10" t="s">
        <v>3</v>
      </c>
      <c r="H3" s="10" t="s">
        <v>3</v>
      </c>
      <c r="I3" s="52" t="s">
        <v>3</v>
      </c>
      <c r="J3" s="52" t="s">
        <v>3</v>
      </c>
      <c r="K3" s="52" t="s">
        <v>3</v>
      </c>
      <c r="L3" s="50" t="s">
        <v>3</v>
      </c>
      <c r="M3" s="12" t="s">
        <v>3</v>
      </c>
      <c r="N3" s="10" t="s">
        <v>3</v>
      </c>
      <c r="O3" s="10" t="s">
        <v>3</v>
      </c>
      <c r="P3" s="10" t="s">
        <v>3</v>
      </c>
      <c r="Q3" s="10" t="s">
        <v>3</v>
      </c>
      <c r="R3" s="10" t="s">
        <v>3</v>
      </c>
      <c r="S3" s="29" t="s">
        <v>3</v>
      </c>
      <c r="T3" s="29" t="s">
        <v>3</v>
      </c>
      <c r="U3" s="29" t="s">
        <v>3</v>
      </c>
      <c r="V3" s="16" t="s">
        <v>3</v>
      </c>
      <c r="W3" s="12" t="s">
        <v>3</v>
      </c>
      <c r="X3" s="10" t="s">
        <v>3</v>
      </c>
      <c r="Y3" s="10" t="s">
        <v>3</v>
      </c>
      <c r="Z3" s="10" t="s">
        <v>3</v>
      </c>
      <c r="AA3" s="99" t="s">
        <v>3</v>
      </c>
      <c r="AB3" s="99" t="s">
        <v>3</v>
      </c>
      <c r="AC3" s="100" t="s">
        <v>3</v>
      </c>
      <c r="AD3" s="99" t="s">
        <v>3</v>
      </c>
      <c r="AE3" s="98" t="s">
        <v>3</v>
      </c>
      <c r="AF3" s="16" t="s">
        <v>3</v>
      </c>
    </row>
    <row r="4" spans="1:32" s="3" customFormat="1" ht="50.1" customHeight="1" x14ac:dyDescent="0.2">
      <c r="A4" s="7">
        <v>1</v>
      </c>
      <c r="B4" s="63" t="s">
        <v>14</v>
      </c>
      <c r="C4" s="46">
        <f t="shared" ref="C4:C13" si="0">M4+W4</f>
        <v>0</v>
      </c>
      <c r="D4" s="14">
        <f t="shared" ref="D4:D13" si="1">N4+X4</f>
        <v>0</v>
      </c>
      <c r="E4" s="14">
        <f t="shared" ref="E4:E13" si="2">O4+Y4</f>
        <v>0</v>
      </c>
      <c r="F4" s="14">
        <f t="shared" ref="F4:F13" si="3">P4+Z4</f>
        <v>0</v>
      </c>
      <c r="G4" s="14">
        <f t="shared" ref="G4:G13" si="4">Q4+AA4</f>
        <v>0</v>
      </c>
      <c r="H4" s="14">
        <f t="shared" ref="H4:H13" si="5">R4+AB4</f>
        <v>1175310</v>
      </c>
      <c r="I4" s="53">
        <f t="shared" ref="I4:I13" si="6">S4+AC4</f>
        <v>32017092</v>
      </c>
      <c r="J4" s="14">
        <f>T4+AD4</f>
        <v>24781150</v>
      </c>
      <c r="K4" s="53">
        <f t="shared" ref="K4:K13" si="7">W4+AG4</f>
        <v>0</v>
      </c>
      <c r="L4" s="25">
        <f t="shared" ref="L4:L13" si="8">V4+AF4</f>
        <v>57973552</v>
      </c>
      <c r="M4" s="41"/>
      <c r="N4" s="19"/>
      <c r="O4" s="14"/>
      <c r="P4" s="14"/>
      <c r="Q4" s="68">
        <v>0</v>
      </c>
      <c r="R4" s="69">
        <v>0</v>
      </c>
      <c r="S4" s="84">
        <v>3806171</v>
      </c>
      <c r="T4" s="91">
        <v>19120019</v>
      </c>
      <c r="U4" s="86"/>
      <c r="V4" s="25">
        <f>SUM(M4:T4)</f>
        <v>22926190</v>
      </c>
      <c r="W4" s="18"/>
      <c r="X4" s="19"/>
      <c r="Y4" s="14"/>
      <c r="Z4" s="14"/>
      <c r="AA4" s="71">
        <v>0</v>
      </c>
      <c r="AB4" s="71">
        <v>1175310</v>
      </c>
      <c r="AC4" s="94">
        <v>28210921</v>
      </c>
      <c r="AD4" s="21">
        <v>5661131</v>
      </c>
      <c r="AE4" s="86"/>
      <c r="AF4" s="25">
        <f>21061362+13986000</f>
        <v>35047362</v>
      </c>
    </row>
    <row r="5" spans="1:32" s="3" customFormat="1" ht="50.1" customHeight="1" x14ac:dyDescent="0.2">
      <c r="A5" s="8" t="s">
        <v>4</v>
      </c>
      <c r="B5" s="64" t="s">
        <v>15</v>
      </c>
      <c r="C5" s="47">
        <f t="shared" si="0"/>
        <v>0</v>
      </c>
      <c r="D5" s="15">
        <f t="shared" si="1"/>
        <v>0</v>
      </c>
      <c r="E5" s="15">
        <f t="shared" si="2"/>
        <v>0</v>
      </c>
      <c r="F5" s="15">
        <f t="shared" si="3"/>
        <v>0</v>
      </c>
      <c r="G5" s="15">
        <f t="shared" si="4"/>
        <v>0</v>
      </c>
      <c r="H5" s="15">
        <f t="shared" si="5"/>
        <v>1114898</v>
      </c>
      <c r="I5" s="54">
        <f t="shared" si="6"/>
        <v>12786833</v>
      </c>
      <c r="J5" s="15">
        <f t="shared" ref="J5:J8" si="9">T5+AD5</f>
        <v>21840269</v>
      </c>
      <c r="K5" s="54">
        <f t="shared" si="7"/>
        <v>0</v>
      </c>
      <c r="L5" s="26">
        <f t="shared" si="8"/>
        <v>35742000</v>
      </c>
      <c r="M5" s="42"/>
      <c r="N5" s="21"/>
      <c r="O5" s="15"/>
      <c r="P5" s="15"/>
      <c r="Q5" s="70">
        <v>0</v>
      </c>
      <c r="R5" s="71">
        <v>0</v>
      </c>
      <c r="S5" s="71">
        <v>0</v>
      </c>
      <c r="T5" s="71">
        <v>21756000</v>
      </c>
      <c r="U5" s="87"/>
      <c r="V5" s="26">
        <f t="shared" ref="V5:V8" si="10">SUM(M5:T5)</f>
        <v>21756000</v>
      </c>
      <c r="W5" s="20"/>
      <c r="X5" s="21"/>
      <c r="Y5" s="15"/>
      <c r="Z5" s="15"/>
      <c r="AA5" s="71">
        <v>0</v>
      </c>
      <c r="AB5" s="71">
        <v>1114898</v>
      </c>
      <c r="AC5" s="94">
        <v>12786833</v>
      </c>
      <c r="AD5" s="21">
        <v>84269</v>
      </c>
      <c r="AE5" s="87"/>
      <c r="AF5" s="26">
        <f>8497795+5488205</f>
        <v>13986000</v>
      </c>
    </row>
    <row r="6" spans="1:32" ht="50.1" customHeight="1" x14ac:dyDescent="0.2">
      <c r="A6" s="8" t="s">
        <v>5</v>
      </c>
      <c r="B6" s="65" t="s">
        <v>16</v>
      </c>
      <c r="C6" s="47">
        <f t="shared" si="0"/>
        <v>0</v>
      </c>
      <c r="D6" s="15">
        <f t="shared" si="1"/>
        <v>0</v>
      </c>
      <c r="E6" s="15">
        <f t="shared" si="2"/>
        <v>0</v>
      </c>
      <c r="F6" s="15">
        <f t="shared" si="3"/>
        <v>0</v>
      </c>
      <c r="G6" s="15">
        <f t="shared" si="4"/>
        <v>0</v>
      </c>
      <c r="H6" s="15">
        <f t="shared" si="5"/>
        <v>0</v>
      </c>
      <c r="I6" s="54">
        <f t="shared" si="6"/>
        <v>18880826</v>
      </c>
      <c r="J6" s="15">
        <f t="shared" si="9"/>
        <v>55318402</v>
      </c>
      <c r="K6" s="54">
        <f t="shared" si="7"/>
        <v>0</v>
      </c>
      <c r="L6" s="26">
        <f t="shared" si="8"/>
        <v>74199228</v>
      </c>
      <c r="M6" s="42"/>
      <c r="N6" s="21"/>
      <c r="O6" s="15"/>
      <c r="P6" s="15"/>
      <c r="Q6" s="70">
        <v>0</v>
      </c>
      <c r="R6" s="71">
        <v>0</v>
      </c>
      <c r="S6" s="71">
        <v>0</v>
      </c>
      <c r="T6" s="71">
        <v>52497228</v>
      </c>
      <c r="U6" s="87"/>
      <c r="V6" s="26">
        <f t="shared" si="10"/>
        <v>52497228</v>
      </c>
      <c r="W6" s="20"/>
      <c r="X6" s="21"/>
      <c r="Y6" s="15"/>
      <c r="Z6" s="15"/>
      <c r="AA6" s="95">
        <v>0</v>
      </c>
      <c r="AB6" s="71">
        <v>0</v>
      </c>
      <c r="AC6" s="94">
        <v>18880826</v>
      </c>
      <c r="AD6" s="21">
        <v>2821174</v>
      </c>
      <c r="AE6" s="87"/>
      <c r="AF6" s="26">
        <f>586800+21115200</f>
        <v>21702000</v>
      </c>
    </row>
    <row r="7" spans="1:32" s="4" customFormat="1" ht="50.1" customHeight="1" x14ac:dyDescent="0.25">
      <c r="A7" s="8" t="s">
        <v>6</v>
      </c>
      <c r="B7" s="65" t="s">
        <v>17</v>
      </c>
      <c r="C7" s="47">
        <f t="shared" si="0"/>
        <v>0</v>
      </c>
      <c r="D7" s="15">
        <f t="shared" si="1"/>
        <v>0</v>
      </c>
      <c r="E7" s="15">
        <f t="shared" si="2"/>
        <v>0</v>
      </c>
      <c r="F7" s="15">
        <f t="shared" si="3"/>
        <v>0</v>
      </c>
      <c r="G7" s="15">
        <f t="shared" si="4"/>
        <v>0</v>
      </c>
      <c r="H7" s="15">
        <f t="shared" si="5"/>
        <v>18047223</v>
      </c>
      <c r="I7" s="54">
        <f t="shared" si="6"/>
        <v>213225912</v>
      </c>
      <c r="J7" s="15">
        <f t="shared" si="9"/>
        <v>189759465</v>
      </c>
      <c r="K7" s="54">
        <f t="shared" si="7"/>
        <v>0</v>
      </c>
      <c r="L7" s="26">
        <f t="shared" si="8"/>
        <v>421032600</v>
      </c>
      <c r="M7" s="43"/>
      <c r="N7" s="23"/>
      <c r="O7" s="6"/>
      <c r="P7" s="6"/>
      <c r="Q7" s="70">
        <v>0</v>
      </c>
      <c r="R7" s="72">
        <v>18047223</v>
      </c>
      <c r="S7" s="85">
        <f>14879612+27685937</f>
        <v>42565549</v>
      </c>
      <c r="T7" s="6">
        <v>185540828</v>
      </c>
      <c r="U7" s="88"/>
      <c r="V7" s="26">
        <f t="shared" si="10"/>
        <v>246153600</v>
      </c>
      <c r="W7" s="22"/>
      <c r="X7" s="23"/>
      <c r="Y7" s="6"/>
      <c r="Z7" s="6"/>
      <c r="AA7" s="72">
        <v>0</v>
      </c>
      <c r="AB7" s="72">
        <v>0</v>
      </c>
      <c r="AC7" s="96">
        <v>170660363</v>
      </c>
      <c r="AD7" s="21">
        <v>4218637</v>
      </c>
      <c r="AE7" s="88"/>
      <c r="AF7" s="26">
        <f>165870000+3317400+5551740+139860</f>
        <v>174879000</v>
      </c>
    </row>
    <row r="8" spans="1:32" s="4" customFormat="1" ht="50.1" customHeight="1" thickBot="1" x14ac:dyDescent="0.3">
      <c r="A8" s="67" t="s">
        <v>7</v>
      </c>
      <c r="B8" s="66" t="s">
        <v>18</v>
      </c>
      <c r="C8" s="47">
        <f t="shared" si="0"/>
        <v>0</v>
      </c>
      <c r="D8" s="15">
        <f t="shared" si="1"/>
        <v>0</v>
      </c>
      <c r="E8" s="15">
        <f t="shared" si="2"/>
        <v>0</v>
      </c>
      <c r="F8" s="15">
        <f t="shared" si="3"/>
        <v>0</v>
      </c>
      <c r="G8" s="15">
        <f t="shared" si="4"/>
        <v>0</v>
      </c>
      <c r="H8" s="15">
        <f t="shared" si="5"/>
        <v>15860000</v>
      </c>
      <c r="I8" s="54">
        <f t="shared" si="6"/>
        <v>49191443</v>
      </c>
      <c r="J8" s="93">
        <f t="shared" si="9"/>
        <v>66476009</v>
      </c>
      <c r="K8" s="54">
        <f t="shared" si="7"/>
        <v>0</v>
      </c>
      <c r="L8" s="26">
        <f t="shared" si="8"/>
        <v>131527452</v>
      </c>
      <c r="M8" s="59"/>
      <c r="N8" s="60"/>
      <c r="O8" s="61"/>
      <c r="P8" s="61"/>
      <c r="Q8" s="73">
        <v>0</v>
      </c>
      <c r="R8" s="74">
        <v>0</v>
      </c>
      <c r="S8" s="90">
        <v>0</v>
      </c>
      <c r="T8" s="92">
        <v>38287452</v>
      </c>
      <c r="U8" s="89"/>
      <c r="V8" s="27">
        <f t="shared" si="10"/>
        <v>38287452</v>
      </c>
      <c r="W8" s="62"/>
      <c r="X8" s="60"/>
      <c r="Y8" s="61"/>
      <c r="Z8" s="61"/>
      <c r="AA8" s="74">
        <v>0</v>
      </c>
      <c r="AB8" s="74">
        <v>15860000</v>
      </c>
      <c r="AC8" s="97">
        <v>49191443</v>
      </c>
      <c r="AD8" s="101">
        <v>28188557</v>
      </c>
      <c r="AE8" s="89"/>
      <c r="AF8" s="102">
        <f>25018672+34033328+30675000+3513000</f>
        <v>93240000</v>
      </c>
    </row>
    <row r="9" spans="1:32" s="3" customFormat="1" ht="30" customHeight="1" thickBot="1" x14ac:dyDescent="0.25">
      <c r="A9" s="58"/>
      <c r="B9" s="38" t="s">
        <v>12</v>
      </c>
      <c r="C9" s="56">
        <f t="shared" si="0"/>
        <v>0</v>
      </c>
      <c r="D9" s="57">
        <f t="shared" si="1"/>
        <v>0</v>
      </c>
      <c r="E9" s="57">
        <f t="shared" si="2"/>
        <v>0</v>
      </c>
      <c r="F9" s="57">
        <f t="shared" si="3"/>
        <v>0</v>
      </c>
      <c r="G9" s="57">
        <f t="shared" si="4"/>
        <v>0</v>
      </c>
      <c r="H9" s="57">
        <f>SUM(H4:H8)</f>
        <v>36197431</v>
      </c>
      <c r="I9" s="57">
        <f t="shared" ref="I9:L9" si="11">SUM(I4:I8)</f>
        <v>326102106</v>
      </c>
      <c r="J9" s="57">
        <f t="shared" si="11"/>
        <v>358175295</v>
      </c>
      <c r="K9" s="57">
        <f t="shared" si="11"/>
        <v>0</v>
      </c>
      <c r="L9" s="57">
        <f t="shared" si="11"/>
        <v>720474832</v>
      </c>
      <c r="M9" s="57">
        <f t="shared" ref="M9" si="12">SUM(M4:M8)</f>
        <v>0</v>
      </c>
      <c r="N9" s="57">
        <f t="shared" ref="N9" si="13">SUM(N4:N8)</f>
        <v>0</v>
      </c>
      <c r="O9" s="57">
        <f t="shared" ref="O9" si="14">SUM(O4:O8)</f>
        <v>0</v>
      </c>
      <c r="P9" s="57">
        <f t="shared" ref="P9" si="15">SUM(P4:P8)</f>
        <v>0</v>
      </c>
      <c r="Q9" s="57">
        <f t="shared" ref="Q9" si="16">SUM(Q4:Q8)</f>
        <v>0</v>
      </c>
      <c r="R9" s="57">
        <f t="shared" ref="R9" si="17">SUM(R4:R8)</f>
        <v>18047223</v>
      </c>
      <c r="S9" s="57">
        <f t="shared" ref="S9" si="18">SUM(S4:S8)</f>
        <v>46371720</v>
      </c>
      <c r="T9" s="57">
        <f t="shared" ref="T9" si="19">SUM(T4:T8)</f>
        <v>317201527</v>
      </c>
      <c r="U9" s="57">
        <f t="shared" ref="U9" si="20">SUM(U4:U8)</f>
        <v>0</v>
      </c>
      <c r="V9" s="57">
        <f t="shared" ref="V9" si="21">SUM(V4:V8)</f>
        <v>381620470</v>
      </c>
      <c r="W9" s="57">
        <f t="shared" ref="W9" si="22">SUM(W4:W8)</f>
        <v>0</v>
      </c>
      <c r="X9" s="57">
        <f t="shared" ref="X9" si="23">SUM(X4:X8)</f>
        <v>0</v>
      </c>
      <c r="Y9" s="57">
        <f t="shared" ref="Y9" si="24">SUM(Y4:Y8)</f>
        <v>0</v>
      </c>
      <c r="Z9" s="57">
        <f t="shared" ref="Z9" si="25">SUM(Z4:Z8)</f>
        <v>0</v>
      </c>
      <c r="AA9" s="57">
        <f t="shared" ref="AA9" si="26">SUM(AA4:AA8)</f>
        <v>0</v>
      </c>
      <c r="AB9" s="57">
        <f t="shared" ref="AB9" si="27">SUM(AB4:AB8)</f>
        <v>18150208</v>
      </c>
      <c r="AC9" s="57">
        <f t="shared" ref="AC9" si="28">SUM(AC4:AC8)</f>
        <v>279730386</v>
      </c>
      <c r="AD9" s="57">
        <f t="shared" ref="AD9" si="29">SUM(AD4:AD8)</f>
        <v>40973768</v>
      </c>
      <c r="AE9" s="57">
        <f t="shared" ref="AE9" si="30">SUM(AE4:AE8)</f>
        <v>0</v>
      </c>
      <c r="AF9" s="57">
        <f t="shared" ref="AF9" si="31">SUM(AF4:AF8)</f>
        <v>338854362</v>
      </c>
    </row>
    <row r="10" spans="1:32" s="3" customFormat="1" ht="30" customHeight="1" x14ac:dyDescent="0.2">
      <c r="A10" s="105" t="s">
        <v>9</v>
      </c>
      <c r="B10" s="39" t="s">
        <v>10</v>
      </c>
      <c r="C10" s="46">
        <f t="shared" si="0"/>
        <v>0</v>
      </c>
      <c r="D10" s="14">
        <f t="shared" si="1"/>
        <v>0</v>
      </c>
      <c r="E10" s="14">
        <f t="shared" si="2"/>
        <v>0</v>
      </c>
      <c r="F10" s="14">
        <f t="shared" si="3"/>
        <v>0</v>
      </c>
      <c r="G10" s="14">
        <f t="shared" si="4"/>
        <v>0</v>
      </c>
      <c r="H10" s="14">
        <f t="shared" si="5"/>
        <v>0</v>
      </c>
      <c r="I10" s="53">
        <f t="shared" si="6"/>
        <v>0</v>
      </c>
      <c r="J10" s="53">
        <f t="shared" ref="J9:J13" si="32">V10+AF10</f>
        <v>0</v>
      </c>
      <c r="K10" s="53">
        <f t="shared" si="7"/>
        <v>0</v>
      </c>
      <c r="L10" s="25">
        <f t="shared" si="8"/>
        <v>0</v>
      </c>
      <c r="M10" s="44"/>
      <c r="N10" s="31"/>
      <c r="O10" s="31"/>
      <c r="P10" s="31"/>
      <c r="Q10" s="75">
        <v>0</v>
      </c>
      <c r="R10" s="75">
        <v>0</v>
      </c>
      <c r="S10" s="75">
        <v>0</v>
      </c>
      <c r="T10" s="32"/>
      <c r="U10" s="32"/>
      <c r="V10" s="33">
        <f>SUM(M10:S10)</f>
        <v>0</v>
      </c>
      <c r="W10" s="30"/>
      <c r="X10" s="31"/>
      <c r="Y10" s="31"/>
      <c r="Z10" s="31"/>
      <c r="AA10" s="79">
        <v>0</v>
      </c>
      <c r="AB10" s="75">
        <v>0</v>
      </c>
      <c r="AC10" s="81">
        <v>0</v>
      </c>
      <c r="AD10" s="32"/>
      <c r="AE10" s="32"/>
      <c r="AF10" s="33">
        <f>SUM(W10:AC10)</f>
        <v>0</v>
      </c>
    </row>
    <row r="11" spans="1:32" s="3" customFormat="1" ht="30" customHeight="1" thickBot="1" x14ac:dyDescent="0.25">
      <c r="A11" s="106"/>
      <c r="B11" s="40" t="s">
        <v>11</v>
      </c>
      <c r="C11" s="48">
        <f t="shared" si="0"/>
        <v>0</v>
      </c>
      <c r="D11" s="49">
        <f t="shared" si="1"/>
        <v>0</v>
      </c>
      <c r="E11" s="49">
        <f t="shared" si="2"/>
        <v>0</v>
      </c>
      <c r="F11" s="49">
        <f t="shared" si="3"/>
        <v>0</v>
      </c>
      <c r="G11" s="49">
        <f t="shared" si="4"/>
        <v>0</v>
      </c>
      <c r="H11" s="49">
        <f t="shared" si="5"/>
        <v>0</v>
      </c>
      <c r="I11" s="55">
        <f t="shared" si="6"/>
        <v>61939539</v>
      </c>
      <c r="J11" s="55">
        <f>T11+AD11</f>
        <v>0</v>
      </c>
      <c r="K11" s="55">
        <f t="shared" si="7"/>
        <v>0</v>
      </c>
      <c r="L11" s="27">
        <f t="shared" si="8"/>
        <v>61939539</v>
      </c>
      <c r="M11" s="45"/>
      <c r="N11" s="35"/>
      <c r="O11" s="35"/>
      <c r="P11" s="35"/>
      <c r="Q11" s="76">
        <v>0</v>
      </c>
      <c r="R11" s="77">
        <v>0</v>
      </c>
      <c r="S11" s="77">
        <v>0</v>
      </c>
      <c r="T11" s="36"/>
      <c r="U11" s="36"/>
      <c r="V11" s="37">
        <f>SUM(M11:S11)</f>
        <v>0</v>
      </c>
      <c r="W11" s="34"/>
      <c r="X11" s="35"/>
      <c r="Y11" s="35"/>
      <c r="Z11" s="35"/>
      <c r="AA11" s="80"/>
      <c r="AB11" s="77"/>
      <c r="AC11" s="82">
        <v>61939539</v>
      </c>
      <c r="AD11" s="36"/>
      <c r="AE11" s="36"/>
      <c r="AF11" s="37">
        <f>SUM(W11:AC11)</f>
        <v>61939539</v>
      </c>
    </row>
    <row r="12" spans="1:32" s="3" customFormat="1" ht="30" customHeight="1" x14ac:dyDescent="0.2">
      <c r="A12" s="103" t="s">
        <v>13</v>
      </c>
      <c r="B12" s="39" t="s">
        <v>10</v>
      </c>
      <c r="C12" s="46">
        <f t="shared" si="0"/>
        <v>0</v>
      </c>
      <c r="D12" s="14">
        <f t="shared" si="1"/>
        <v>0</v>
      </c>
      <c r="E12" s="14">
        <f t="shared" si="2"/>
        <v>0</v>
      </c>
      <c r="F12" s="14">
        <f t="shared" si="3"/>
        <v>0</v>
      </c>
      <c r="G12" s="14">
        <f t="shared" si="4"/>
        <v>0</v>
      </c>
      <c r="H12" s="14">
        <f t="shared" si="5"/>
        <v>0</v>
      </c>
      <c r="I12" s="53">
        <f t="shared" si="6"/>
        <v>0</v>
      </c>
      <c r="J12" s="53">
        <f t="shared" si="32"/>
        <v>0</v>
      </c>
      <c r="K12" s="53">
        <f t="shared" si="7"/>
        <v>0</v>
      </c>
      <c r="L12" s="25">
        <f t="shared" si="8"/>
        <v>0</v>
      </c>
      <c r="M12" s="44"/>
      <c r="N12" s="31"/>
      <c r="O12" s="31"/>
      <c r="P12" s="31"/>
      <c r="Q12" s="78">
        <v>0</v>
      </c>
      <c r="R12" s="78">
        <v>0</v>
      </c>
      <c r="S12" s="75">
        <f>Q10</f>
        <v>0</v>
      </c>
      <c r="T12" s="32"/>
      <c r="U12" s="32"/>
      <c r="V12" s="33">
        <f>SUM(M12:S12)</f>
        <v>0</v>
      </c>
      <c r="W12" s="30"/>
      <c r="X12" s="31"/>
      <c r="Y12" s="31"/>
      <c r="Z12" s="31"/>
      <c r="AA12" s="79"/>
      <c r="AB12" s="75"/>
      <c r="AC12" s="81"/>
      <c r="AD12" s="32"/>
      <c r="AE12" s="32"/>
      <c r="AF12" s="33">
        <f>SUM(W12:AC12)</f>
        <v>0</v>
      </c>
    </row>
    <row r="13" spans="1:32" s="3" customFormat="1" ht="30" customHeight="1" thickBot="1" x14ac:dyDescent="0.25">
      <c r="A13" s="104"/>
      <c r="B13" s="40" t="s">
        <v>11</v>
      </c>
      <c r="C13" s="48">
        <f t="shared" si="0"/>
        <v>0</v>
      </c>
      <c r="D13" s="49">
        <f t="shared" si="1"/>
        <v>0</v>
      </c>
      <c r="E13" s="49">
        <f t="shared" si="2"/>
        <v>0</v>
      </c>
      <c r="F13" s="49">
        <f t="shared" si="3"/>
        <v>0</v>
      </c>
      <c r="G13" s="49">
        <f t="shared" si="4"/>
        <v>0</v>
      </c>
      <c r="H13" s="49">
        <f t="shared" si="5"/>
        <v>0</v>
      </c>
      <c r="I13" s="55">
        <f t="shared" si="6"/>
        <v>0</v>
      </c>
      <c r="J13" s="55">
        <f t="shared" si="32"/>
        <v>0</v>
      </c>
      <c r="K13" s="55">
        <f t="shared" si="7"/>
        <v>0</v>
      </c>
      <c r="L13" s="27">
        <f t="shared" si="8"/>
        <v>0</v>
      </c>
      <c r="M13" s="45"/>
      <c r="N13" s="35"/>
      <c r="O13" s="35"/>
      <c r="P13" s="35"/>
      <c r="Q13" s="76">
        <v>0</v>
      </c>
      <c r="R13" s="77">
        <v>0</v>
      </c>
      <c r="S13" s="77">
        <v>0</v>
      </c>
      <c r="T13" s="36"/>
      <c r="U13" s="36"/>
      <c r="V13" s="37">
        <f>SUM(M13:S13)</f>
        <v>0</v>
      </c>
      <c r="W13" s="34"/>
      <c r="X13" s="35"/>
      <c r="Y13" s="35"/>
      <c r="Z13" s="35"/>
      <c r="AA13" s="80"/>
      <c r="AB13" s="77"/>
      <c r="AC13" s="82"/>
      <c r="AD13" s="36"/>
      <c r="AE13" s="36"/>
      <c r="AF13" s="37">
        <f>SUM(W13:AC13)</f>
        <v>0</v>
      </c>
    </row>
  </sheetData>
  <mergeCells count="7">
    <mergeCell ref="A12:A13"/>
    <mergeCell ref="A10:A11"/>
    <mergeCell ref="W1:AF1"/>
    <mergeCell ref="A1:A3"/>
    <mergeCell ref="M1:V1"/>
    <mergeCell ref="C1:L1"/>
    <mergeCell ref="B1:B3"/>
  </mergeCells>
  <pageMargins left="0.23622047244094491" right="0.23622047244094491" top="2.1259842519685042" bottom="0.74803149606299213" header="0" footer="0.31496062992125984"/>
  <pageSetup paperSize="9" scale="56" orientation="landscape" r:id="rId1"/>
  <headerFooter>
    <oddHeader>&amp;L&amp;G&amp;C&amp;"Arial,Félkövér"&amp;14
TÁMOGATOTT PROJEKT KÖLTSÉGEINEK ÉVES BONTÁSA&amp;R&amp;"Arial,Normál"&amp;10
 3. számú melléklet</oddHeader>
    <oddFooter>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Támogatott éves</vt:lpstr>
      <vt:lpstr>'Támogatott éves'!Nyomtatási_terület</vt:lpstr>
    </vt:vector>
  </TitlesOfParts>
  <Company>KD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Saltarelli Erika</dc:creator>
  <cp:lastModifiedBy>RÓNAI Gergely (BKK Közút)</cp:lastModifiedBy>
  <cp:lastPrinted>2019-12-12T08:55:35Z</cp:lastPrinted>
  <dcterms:created xsi:type="dcterms:W3CDTF">2016-04-26T06:56:16Z</dcterms:created>
  <dcterms:modified xsi:type="dcterms:W3CDTF">2021-11-02T13:08:46Z</dcterms:modified>
</cp:coreProperties>
</file>